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/>
  <mc:AlternateContent xmlns:mc="http://schemas.openxmlformats.org/markup-compatibility/2006">
    <mc:Choice Requires="x15">
      <x15ac:absPath xmlns:x15ac="http://schemas.microsoft.com/office/spreadsheetml/2010/11/ac" url="/Users/irenemolina/Desktop/Ranch Sale/"/>
    </mc:Choice>
  </mc:AlternateContent>
  <xr:revisionPtr revIDLastSave="0" documentId="13_ncr:1_{77928554-0B8A-A846-A1CE-3B1EC9046FA4}" xr6:coauthVersionLast="47" xr6:coauthVersionMax="47" xr10:uidLastSave="{00000000-0000-0000-0000-000000000000}"/>
  <bookViews>
    <workbookView xWindow="0" yWindow="660" windowWidth="29400" windowHeight="17360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H27" i="1"/>
  <c r="E19" i="1"/>
  <c r="F19" i="1"/>
  <c r="G19" i="1"/>
  <c r="H19" i="1"/>
  <c r="E20" i="1"/>
  <c r="D19" i="1"/>
  <c r="C19" i="1"/>
  <c r="H17" i="1"/>
  <c r="G17" i="1"/>
  <c r="F17" i="1"/>
  <c r="E17" i="1"/>
  <c r="D17" i="1"/>
  <c r="C17" i="1"/>
</calcChain>
</file>

<file path=xl/sharedStrings.xml><?xml version="1.0" encoding="utf-8"?>
<sst xmlns="http://schemas.openxmlformats.org/spreadsheetml/2006/main" count="19" uniqueCount="19">
  <si>
    <t>YEAR</t>
  </si>
  <si>
    <t>WEIGHT (LBS)</t>
  </si>
  <si>
    <t>BINS</t>
  </si>
  <si>
    <t>REVENUE</t>
  </si>
  <si>
    <t>WATER</t>
  </si>
  <si>
    <t>LABOR</t>
  </si>
  <si>
    <t>FERTILIZER</t>
  </si>
  <si>
    <t>TOTALS</t>
  </si>
  <si>
    <t>Annual Average</t>
  </si>
  <si>
    <t>Profit/Loss</t>
  </si>
  <si>
    <t>unavailable</t>
  </si>
  <si>
    <t>yr not finalized</t>
  </si>
  <si>
    <t>RANCHO ESTATES MUTUAL WATER COMPANY</t>
  </si>
  <si>
    <t>EQUITY</t>
  </si>
  <si>
    <t>Property Member Equity (25.98 Shares of 401 Shares Issued)</t>
  </si>
  <si>
    <t>Total Equity</t>
  </si>
  <si>
    <t>Percentage of Outstanding Shares</t>
  </si>
  <si>
    <t>ZEPEDA GROVE SUMMARY 3/20/2026</t>
  </si>
  <si>
    <t>water rights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</si>
</sst>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9" x14ac:knownFonts="1">
    <font>
      <sz val="10"/>
      <color rgb="FF000000"/>
      <name val="Arial"/>
      <scheme val="minor"/>
    </font>
    <font>
      <sz val="10"/>
      <color theme="1"/>
      <name val="Calibri"/>
      <family val="2"/>
    </font>
    <font>
      <b/>
      <sz val="16"/>
      <color theme="1"/>
      <name val="Calibri"/>
      <family val="2"/>
    </font>
    <font>
      <sz val="10"/>
      <name val="Arial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name val="Arial"/>
      <family val="2"/>
    </font>
    <font>
      <sz val="14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AC45"/>
        <bgColor rgb="FF00AC45"/>
      </patternFill>
    </fill>
    <fill>
      <patternFill patternType="solid">
        <fgColor rgb="FFAFEABF"/>
        <bgColor rgb="FFAFEABF"/>
      </patternFill>
    </fill>
    <fill>
      <patternFill patternType="solid">
        <fgColor rgb="FFCDECC6"/>
        <bgColor rgb="FFCDECC6"/>
      </patternFill>
    </fill>
    <fill>
      <patternFill patternType="solid">
        <fgColor rgb="FFA1E195"/>
        <bgColor rgb="FFA1E195"/>
      </patternFill>
    </fill>
    <fill>
      <patternFill patternType="solid">
        <fgColor rgb="FF70D461"/>
        <bgColor rgb="FF70D461"/>
      </patternFill>
    </fill>
  </fills>
  <borders count="5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thick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3" fontId="6" fillId="0" borderId="33" xfId="0" applyNumberFormat="1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164" fontId="6" fillId="0" borderId="37" xfId="0" applyNumberFormat="1" applyFont="1" applyBorder="1" applyAlignment="1">
      <alignment horizontal="center"/>
    </xf>
    <xf numFmtId="164" fontId="6" fillId="0" borderId="41" xfId="0" applyNumberFormat="1" applyFont="1" applyBorder="1" applyAlignment="1">
      <alignment horizontal="center"/>
    </xf>
    <xf numFmtId="164" fontId="6" fillId="0" borderId="33" xfId="0" applyNumberFormat="1" applyFont="1" applyBorder="1" applyAlignment="1">
      <alignment horizontal="center"/>
    </xf>
    <xf numFmtId="164" fontId="6" fillId="3" borderId="45" xfId="0" applyNumberFormat="1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3" fontId="6" fillId="0" borderId="31" xfId="0" applyNumberFormat="1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164" fontId="6" fillId="0" borderId="35" xfId="0" applyNumberFormat="1" applyFont="1" applyBorder="1" applyAlignment="1">
      <alignment horizontal="center"/>
    </xf>
    <xf numFmtId="164" fontId="6" fillId="0" borderId="39" xfId="0" applyNumberFormat="1" applyFont="1" applyBorder="1" applyAlignment="1">
      <alignment horizontal="center"/>
    </xf>
    <xf numFmtId="164" fontId="6" fillId="0" borderId="31" xfId="0" applyNumberFormat="1" applyFont="1" applyBorder="1" applyAlignment="1">
      <alignment horizontal="center"/>
    </xf>
    <xf numFmtId="164" fontId="6" fillId="3" borderId="43" xfId="0" applyNumberFormat="1" applyFont="1" applyFill="1" applyBorder="1" applyAlignment="1">
      <alignment horizontal="center"/>
    </xf>
    <xf numFmtId="164" fontId="6" fillId="0" borderId="43" xfId="0" applyNumberFormat="1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3" fontId="6" fillId="0" borderId="32" xfId="0" applyNumberFormat="1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164" fontId="6" fillId="0" borderId="36" xfId="0" applyNumberFormat="1" applyFont="1" applyBorder="1" applyAlignment="1">
      <alignment horizontal="center"/>
    </xf>
    <xf numFmtId="164" fontId="6" fillId="0" borderId="40" xfId="0" applyNumberFormat="1" applyFont="1" applyBorder="1" applyAlignment="1">
      <alignment horizontal="center"/>
    </xf>
    <xf numFmtId="164" fontId="6" fillId="0" borderId="32" xfId="0" applyNumberFormat="1" applyFont="1" applyBorder="1" applyAlignment="1">
      <alignment horizontal="center"/>
    </xf>
    <xf numFmtId="164" fontId="6" fillId="0" borderId="44" xfId="0" applyNumberFormat="1" applyFont="1" applyBorder="1" applyAlignment="1">
      <alignment horizontal="center"/>
    </xf>
    <xf numFmtId="164" fontId="6" fillId="0" borderId="45" xfId="0" applyNumberFormat="1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3" fontId="6" fillId="0" borderId="34" xfId="0" applyNumberFormat="1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164" fontId="6" fillId="0" borderId="38" xfId="0" applyNumberFormat="1" applyFont="1" applyBorder="1" applyAlignment="1">
      <alignment horizontal="center"/>
    </xf>
    <xf numFmtId="8" fontId="6" fillId="0" borderId="47" xfId="0" applyNumberFormat="1" applyFont="1" applyBorder="1" applyAlignment="1">
      <alignment horizontal="center"/>
    </xf>
    <xf numFmtId="164" fontId="6" fillId="0" borderId="34" xfId="0" applyNumberFormat="1" applyFont="1" applyBorder="1" applyAlignment="1">
      <alignment horizontal="center"/>
    </xf>
    <xf numFmtId="164" fontId="6" fillId="0" borderId="46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6" fillId="0" borderId="48" xfId="0" applyNumberFormat="1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4" fontId="6" fillId="0" borderId="42" xfId="0" applyNumberFormat="1" applyFont="1" applyBorder="1" applyAlignment="1">
      <alignment horizontal="center"/>
    </xf>
    <xf numFmtId="164" fontId="6" fillId="0" borderId="48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3" fontId="6" fillId="0" borderId="13" xfId="0" applyNumberFormat="1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4" borderId="6" xfId="0" applyFont="1" applyFill="1" applyBorder="1" applyAlignment="1">
      <alignment horizontal="left"/>
    </xf>
    <xf numFmtId="0" fontId="6" fillId="5" borderId="7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4" fontId="6" fillId="0" borderId="5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center"/>
    </xf>
    <xf numFmtId="10" fontId="6" fillId="0" borderId="21" xfId="0" applyNumberFormat="1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7" fillId="0" borderId="25" xfId="0" applyFont="1" applyBorder="1"/>
    <xf numFmtId="0" fontId="7" fillId="0" borderId="26" xfId="0" applyFont="1" applyBorder="1"/>
    <xf numFmtId="0" fontId="5" fillId="0" borderId="4" xfId="0" applyFont="1" applyBorder="1" applyAlignment="1">
      <alignment horizontal="left"/>
    </xf>
    <xf numFmtId="0" fontId="8" fillId="0" borderId="0" xfId="0" applyFont="1"/>
    <xf numFmtId="0" fontId="6" fillId="0" borderId="0" xfId="0" applyFont="1" applyAlignment="1">
      <alignment horizontal="center"/>
    </xf>
    <xf numFmtId="0" fontId="7" fillId="0" borderId="5" xfId="0" applyFont="1" applyBorder="1"/>
    <xf numFmtId="0" fontId="2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/>
    <xf numFmtId="0" fontId="3" fillId="0" borderId="5" xfId="0" applyFont="1" applyBorder="1"/>
    <xf numFmtId="0" fontId="1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/>
    <xf numFmtId="0" fontId="6" fillId="2" borderId="9" xfId="0" applyFont="1" applyFill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1002"/>
  <sheetViews>
    <sheetView tabSelected="1" topLeftCell="A2" workbookViewId="0">
      <selection activeCell="M19" sqref="M19"/>
    </sheetView>
  </sheetViews>
  <sheetFormatPr baseColWidth="10" defaultColWidth="12.6640625" defaultRowHeight="15.75" customHeight="1" x14ac:dyDescent="0.15"/>
  <cols>
    <col min="1" max="1" width="4" customWidth="1"/>
    <col min="2" max="2" width="24.33203125" customWidth="1"/>
    <col min="3" max="3" width="16.5" customWidth="1"/>
    <col min="4" max="4" width="14.5" customWidth="1"/>
    <col min="5" max="5" width="15" customWidth="1"/>
    <col min="6" max="6" width="14.6640625" customWidth="1"/>
    <col min="7" max="7" width="15" customWidth="1"/>
    <col min="8" max="8" width="17.6640625" customWidth="1"/>
  </cols>
  <sheetData>
    <row r="1" spans="1:27" ht="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4" x14ac:dyDescent="0.2">
      <c r="A2" s="1"/>
      <c r="B2" s="73" t="s">
        <v>17</v>
      </c>
      <c r="C2" s="74"/>
      <c r="D2" s="74"/>
      <c r="E2" s="74"/>
      <c r="F2" s="74"/>
      <c r="G2" s="74"/>
      <c r="H2" s="7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4" x14ac:dyDescent="0.2">
      <c r="A3" s="1"/>
      <c r="B3" s="76"/>
      <c r="C3" s="77"/>
      <c r="D3" s="77"/>
      <c r="E3" s="77"/>
      <c r="F3" s="77"/>
      <c r="G3" s="77"/>
      <c r="H3" s="7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9" customHeight="1" thickTop="1" thickBot="1" x14ac:dyDescent="0.25">
      <c r="A4" s="1"/>
      <c r="B4" s="79"/>
      <c r="C4" s="74"/>
      <c r="D4" s="74"/>
      <c r="E4" s="74"/>
      <c r="F4" s="74"/>
      <c r="G4" s="74"/>
      <c r="H4" s="7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0" thickBot="1" x14ac:dyDescent="0.3">
      <c r="A5" s="2"/>
      <c r="B5" s="6" t="s">
        <v>0</v>
      </c>
      <c r="C5" s="7" t="s">
        <v>1</v>
      </c>
      <c r="D5" s="7" t="s">
        <v>2</v>
      </c>
      <c r="E5" s="8" t="s">
        <v>3</v>
      </c>
      <c r="F5" s="9" t="s">
        <v>4</v>
      </c>
      <c r="G5" s="7" t="s">
        <v>5</v>
      </c>
      <c r="H5" s="10" t="s">
        <v>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9" x14ac:dyDescent="0.25">
      <c r="A6" s="1"/>
      <c r="B6" s="11">
        <v>2015</v>
      </c>
      <c r="C6" s="12">
        <v>99793</v>
      </c>
      <c r="D6" s="13">
        <v>124</v>
      </c>
      <c r="E6" s="14">
        <v>100025.53</v>
      </c>
      <c r="F6" s="15">
        <v>70269.03</v>
      </c>
      <c r="G6" s="16">
        <v>25200</v>
      </c>
      <c r="H6" s="1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9" x14ac:dyDescent="0.25">
      <c r="A7" s="1"/>
      <c r="B7" s="18">
        <v>2016</v>
      </c>
      <c r="C7" s="19">
        <v>183816</v>
      </c>
      <c r="D7" s="20">
        <v>202</v>
      </c>
      <c r="E7" s="21">
        <v>145649.70000000001</v>
      </c>
      <c r="F7" s="22">
        <v>99141.53</v>
      </c>
      <c r="G7" s="23">
        <v>25250</v>
      </c>
      <c r="H7" s="2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9" x14ac:dyDescent="0.25">
      <c r="A8" s="1"/>
      <c r="B8" s="18">
        <v>2017</v>
      </c>
      <c r="C8" s="19">
        <v>81504</v>
      </c>
      <c r="D8" s="20">
        <v>96</v>
      </c>
      <c r="E8" s="21">
        <v>81734.41</v>
      </c>
      <c r="F8" s="22">
        <v>67205.740000000005</v>
      </c>
      <c r="G8" s="23">
        <v>24384</v>
      </c>
      <c r="H8" s="25">
        <v>10000</v>
      </c>
      <c r="I8" s="3"/>
      <c r="J8" s="4"/>
      <c r="K8" s="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0" thickBot="1" x14ac:dyDescent="0.3">
      <c r="A9" s="1"/>
      <c r="B9" s="26">
        <v>2018</v>
      </c>
      <c r="C9" s="27">
        <v>195001</v>
      </c>
      <c r="D9" s="28">
        <v>244</v>
      </c>
      <c r="E9" s="29">
        <v>198881.8</v>
      </c>
      <c r="F9" s="30">
        <v>90468.92</v>
      </c>
      <c r="G9" s="31">
        <v>25373</v>
      </c>
      <c r="H9" s="32">
        <v>10000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9" x14ac:dyDescent="0.25">
      <c r="A10" s="1"/>
      <c r="B10" s="11">
        <v>2019</v>
      </c>
      <c r="C10" s="12">
        <v>129393</v>
      </c>
      <c r="D10" s="13">
        <v>161</v>
      </c>
      <c r="E10" s="14">
        <v>199243.79</v>
      </c>
      <c r="F10" s="15">
        <v>87748.21</v>
      </c>
      <c r="G10" s="16">
        <v>26026</v>
      </c>
      <c r="H10" s="33">
        <v>10000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9" x14ac:dyDescent="0.25">
      <c r="A11" s="1"/>
      <c r="B11" s="18">
        <v>2020</v>
      </c>
      <c r="C11" s="19">
        <v>215855</v>
      </c>
      <c r="D11" s="20">
        <v>270</v>
      </c>
      <c r="E11" s="21">
        <v>224476.84</v>
      </c>
      <c r="F11" s="22">
        <v>86671.84</v>
      </c>
      <c r="G11" s="23">
        <v>29595</v>
      </c>
      <c r="H11" s="25">
        <v>10000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9" x14ac:dyDescent="0.25">
      <c r="A12" s="1"/>
      <c r="B12" s="18">
        <v>2021</v>
      </c>
      <c r="C12" s="19">
        <v>34632</v>
      </c>
      <c r="D12" s="20">
        <v>39</v>
      </c>
      <c r="E12" s="21">
        <v>38141.25</v>
      </c>
      <c r="F12" s="22">
        <v>69095.570000000007</v>
      </c>
      <c r="G12" s="23">
        <v>30680</v>
      </c>
      <c r="H12" s="25">
        <v>10000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0" thickBot="1" x14ac:dyDescent="0.3">
      <c r="A13" s="1"/>
      <c r="B13" s="26">
        <v>2022</v>
      </c>
      <c r="C13" s="27">
        <v>140669</v>
      </c>
      <c r="D13" s="28">
        <v>152</v>
      </c>
      <c r="E13" s="29">
        <v>130866.83</v>
      </c>
      <c r="F13" s="30">
        <v>102056.13</v>
      </c>
      <c r="G13" s="31">
        <v>33792</v>
      </c>
      <c r="H13" s="32">
        <v>10000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9" x14ac:dyDescent="0.25">
      <c r="A14" s="1"/>
      <c r="B14" s="11">
        <v>2023</v>
      </c>
      <c r="C14" s="12">
        <v>167655</v>
      </c>
      <c r="D14" s="13">
        <v>181</v>
      </c>
      <c r="E14" s="14">
        <v>126317.21</v>
      </c>
      <c r="F14" s="15">
        <v>60206.01</v>
      </c>
      <c r="G14" s="16">
        <v>28226</v>
      </c>
      <c r="H14" s="33">
        <v>5000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9" x14ac:dyDescent="0.25">
      <c r="A15" s="1"/>
      <c r="B15" s="18">
        <v>2024</v>
      </c>
      <c r="C15" s="19">
        <v>167350</v>
      </c>
      <c r="D15" s="20">
        <v>183</v>
      </c>
      <c r="E15" s="21">
        <v>184057.99</v>
      </c>
      <c r="F15" s="22">
        <v>68101.03</v>
      </c>
      <c r="G15" s="23">
        <v>21960</v>
      </c>
      <c r="H15" s="25">
        <v>7500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0" thickBot="1" x14ac:dyDescent="0.3">
      <c r="A16" s="1"/>
      <c r="B16" s="34">
        <v>2025</v>
      </c>
      <c r="C16" s="35">
        <v>88164</v>
      </c>
      <c r="D16" s="36">
        <v>89</v>
      </c>
      <c r="E16" s="37">
        <v>121201.76</v>
      </c>
      <c r="F16" s="38">
        <v>62678.74</v>
      </c>
      <c r="G16" s="39">
        <v>20360</v>
      </c>
      <c r="H16" s="40">
        <v>8000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1" thickTop="1" thickBot="1" x14ac:dyDescent="0.3">
      <c r="A17" s="1"/>
      <c r="B17" s="41" t="s">
        <v>7</v>
      </c>
      <c r="C17" s="42">
        <f t="shared" ref="C17:H17" si="0">SUM(C6:C16)</f>
        <v>1503832</v>
      </c>
      <c r="D17" s="43">
        <f>SUM(D6:D16)</f>
        <v>1741</v>
      </c>
      <c r="E17" s="44">
        <f t="shared" si="0"/>
        <v>1550597.1099999999</v>
      </c>
      <c r="F17" s="45">
        <f t="shared" si="0"/>
        <v>863642.75000000012</v>
      </c>
      <c r="G17" s="46">
        <f t="shared" si="0"/>
        <v>290846</v>
      </c>
      <c r="H17" s="47">
        <f t="shared" si="0"/>
        <v>80500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0.5" customHeight="1" thickTop="1" thickBot="1" x14ac:dyDescent="0.3">
      <c r="A18" s="1"/>
      <c r="B18" s="83"/>
      <c r="C18" s="84"/>
      <c r="D18" s="84"/>
      <c r="E18" s="84"/>
      <c r="F18" s="84"/>
      <c r="G18" s="84"/>
      <c r="H18" s="8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1" thickTop="1" thickBot="1" x14ac:dyDescent="0.3">
      <c r="A19" s="1"/>
      <c r="B19" s="48" t="s">
        <v>8</v>
      </c>
      <c r="C19" s="49">
        <f t="shared" ref="C19:H19" si="1">AVERAGE(C6:C16)</f>
        <v>136712</v>
      </c>
      <c r="D19" s="50">
        <f>AVERAGE(D6:D16)</f>
        <v>158.27272727272728</v>
      </c>
      <c r="E19" s="51">
        <f t="shared" si="1"/>
        <v>140963.37363636363</v>
      </c>
      <c r="F19" s="51">
        <f t="shared" si="1"/>
        <v>78512.977272727279</v>
      </c>
      <c r="G19" s="51">
        <f t="shared" si="1"/>
        <v>26440.545454545456</v>
      </c>
      <c r="H19" s="52">
        <f t="shared" si="1"/>
        <v>8944.4444444444453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21" thickTop="1" thickBot="1" x14ac:dyDescent="0.3">
      <c r="A20" s="1"/>
      <c r="B20" s="53" t="s">
        <v>9</v>
      </c>
      <c r="C20" s="54"/>
      <c r="D20" s="54"/>
      <c r="E20" s="55">
        <f>E19-SUM(F19:H19)</f>
        <v>27065.406464646454</v>
      </c>
      <c r="F20" s="54"/>
      <c r="G20" s="54"/>
      <c r="H20" s="5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9.75" customHeight="1" thickBot="1" x14ac:dyDescent="0.25">
      <c r="A21" s="1"/>
      <c r="B21" s="80"/>
      <c r="C21" s="81"/>
      <c r="D21" s="81"/>
      <c r="E21" s="81"/>
      <c r="F21" s="81"/>
      <c r="G21" s="81"/>
      <c r="H21" s="8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9" x14ac:dyDescent="0.25">
      <c r="A22" s="1"/>
      <c r="B22" s="57" t="s">
        <v>10</v>
      </c>
      <c r="C22" s="71"/>
      <c r="D22" s="70"/>
      <c r="E22" s="70"/>
      <c r="F22" s="70"/>
      <c r="G22" s="70"/>
      <c r="H22" s="7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9" x14ac:dyDescent="0.25">
      <c r="A23" s="1"/>
      <c r="B23" s="58" t="s">
        <v>11</v>
      </c>
      <c r="C23" s="70"/>
      <c r="D23" s="70"/>
      <c r="E23" s="70"/>
      <c r="F23" s="70"/>
      <c r="G23" s="70"/>
      <c r="H23" s="7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9" customHeight="1" x14ac:dyDescent="0.25">
      <c r="A24" s="1"/>
      <c r="B24" s="83"/>
      <c r="C24" s="84"/>
      <c r="D24" s="84"/>
      <c r="E24" s="84"/>
      <c r="F24" s="84"/>
      <c r="G24" s="84"/>
      <c r="H24" s="8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9" x14ac:dyDescent="0.25">
      <c r="A25" s="1"/>
      <c r="B25" s="69" t="s">
        <v>12</v>
      </c>
      <c r="C25" s="70"/>
      <c r="D25" s="70"/>
      <c r="E25" s="70"/>
      <c r="F25" s="70"/>
      <c r="G25" s="70"/>
      <c r="H25" s="5" t="s">
        <v>13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5">
      <c r="A26" s="1"/>
      <c r="B26" s="66"/>
      <c r="C26" s="67"/>
      <c r="D26" s="67"/>
      <c r="E26" s="67"/>
      <c r="F26" s="67"/>
      <c r="G26" s="67"/>
      <c r="H26" s="6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9" x14ac:dyDescent="0.25">
      <c r="A27" s="1"/>
      <c r="B27" s="59" t="s">
        <v>14</v>
      </c>
      <c r="C27" s="54"/>
      <c r="D27" s="54"/>
      <c r="E27" s="54"/>
      <c r="F27" s="54"/>
      <c r="G27" s="54"/>
      <c r="H27" s="60">
        <f>F28*F29</f>
        <v>155898.33501246883</v>
      </c>
      <c r="I27" s="1" t="s">
        <v>18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9" x14ac:dyDescent="0.25">
      <c r="A28" s="1"/>
      <c r="B28" s="59" t="s">
        <v>15</v>
      </c>
      <c r="C28" s="54"/>
      <c r="D28" s="54"/>
      <c r="E28" s="54"/>
      <c r="F28" s="61">
        <v>2406283</v>
      </c>
      <c r="G28" s="54"/>
      <c r="H28" s="5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9" x14ac:dyDescent="0.25">
      <c r="A29" s="1"/>
      <c r="B29" s="62" t="s">
        <v>16</v>
      </c>
      <c r="C29" s="63"/>
      <c r="D29" s="63"/>
      <c r="E29" s="63"/>
      <c r="F29" s="64">
        <f>(25.98/401)</f>
        <v>6.4788029925187035E-2</v>
      </c>
      <c r="G29" s="63"/>
      <c r="H29" s="6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4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4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4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4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4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4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4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4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4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4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4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4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4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4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4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4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4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4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4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4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4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4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4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4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4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4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4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4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4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4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4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4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4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4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4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4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4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4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4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4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4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4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4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4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4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4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4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4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4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4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4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4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4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4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4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4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4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4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4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4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4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4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4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4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4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4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4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4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4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4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4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4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4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4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4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4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4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4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4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4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4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4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4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4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4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4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4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4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4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4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4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4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4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4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4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4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4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4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4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4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4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4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4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4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4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4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4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4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4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4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4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4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4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4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4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4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4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4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4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4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4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4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4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4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4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4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4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4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4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4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4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4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4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4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4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4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4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4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4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4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4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4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4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4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4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4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4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4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4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4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4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4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4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4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4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4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4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4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4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4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4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4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4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4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4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4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4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4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4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4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4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4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4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4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4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4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4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4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4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4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4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4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4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4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4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4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4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4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4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4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4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4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4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4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4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4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4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4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4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4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4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4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4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4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4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4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4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4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4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4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4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4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4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4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4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4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4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4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4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4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4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4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4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4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4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4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4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4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4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4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4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4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4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4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4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4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4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4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4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4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4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4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4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4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4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4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4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4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4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4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4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4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4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4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4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4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4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4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4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4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4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4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4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4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4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4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4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4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4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4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4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4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4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4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4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4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4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4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4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4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4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4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4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4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4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4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4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4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4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4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4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4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4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4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4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4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4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4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4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4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4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4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4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4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4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4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4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4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4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4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4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4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4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4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4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4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4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4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4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4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4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4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4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4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4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4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4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4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4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4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4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4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4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4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4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4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4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4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4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4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4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4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4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4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4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4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4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4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4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4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4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4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4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4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4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4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4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4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4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4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4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4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4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4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4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4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4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4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4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4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4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4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4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4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4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4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4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4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4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4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4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4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4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4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4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4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4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4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4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4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4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4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4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4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4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4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4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4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4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4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4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4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4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4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4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4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4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4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4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4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4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4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4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4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4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4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4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4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4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4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4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4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4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4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4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4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4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4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4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4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4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4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4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4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4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4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4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4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4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4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4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4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4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4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4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4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4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4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4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4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4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4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4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4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4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4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4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4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4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4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4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4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4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4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4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4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4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4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4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4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4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4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4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4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4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4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4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4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4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4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4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4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4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4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4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4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4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4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4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4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4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4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4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4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4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4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4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4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4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4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4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4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4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4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4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4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4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4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4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4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4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4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4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4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4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4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4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4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4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4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4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4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4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4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4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4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4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4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4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4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4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4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4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4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4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4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4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4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4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4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4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4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4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4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4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4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4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4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4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4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4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4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4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4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4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4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4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4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4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4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4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4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4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4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4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4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4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4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4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4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4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4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4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4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4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4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4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4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4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4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4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4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4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4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4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4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4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4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4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4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4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4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4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4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4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4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4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4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4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4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4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4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4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4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4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4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4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4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4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4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4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4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4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4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4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4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4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4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4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4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4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4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4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4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4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4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4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4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4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4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4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4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4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4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4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4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4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4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4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4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4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4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4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4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4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4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4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4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4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4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4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4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4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4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4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4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4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4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4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4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4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4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4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4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4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4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4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4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4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4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4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4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4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4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4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4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4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4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4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4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4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4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4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4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4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4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4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4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4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4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4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4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4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4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4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4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4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4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4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4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4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4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4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4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4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4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4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4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4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4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4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4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4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4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4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4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4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4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4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4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4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4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4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4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4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4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4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4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4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4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4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4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4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4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4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4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4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4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4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4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4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4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4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4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4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4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</sheetData>
  <mergeCells count="8">
    <mergeCell ref="B26:H26"/>
    <mergeCell ref="B25:G25"/>
    <mergeCell ref="C22:H23"/>
    <mergeCell ref="B2:H3"/>
    <mergeCell ref="B4:H4"/>
    <mergeCell ref="B21:H21"/>
    <mergeCell ref="B18:H18"/>
    <mergeCell ref="B24:H24"/>
  </mergeCells>
  <pageMargins left="0.7" right="0.7" top="0.75" bottom="0.75" header="0.3" footer="0.3"/>
  <pageSetup scale="9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IRENE MOLINA</cp:lastModifiedBy>
  <cp:lastPrinted>2026-03-24T22:42:21Z</cp:lastPrinted>
  <dcterms:created xsi:type="dcterms:W3CDTF">2026-03-24T22:43:16Z</dcterms:created>
  <dcterms:modified xsi:type="dcterms:W3CDTF">2026-07-17T02:49:13Z</dcterms:modified>
</cp:coreProperties>
</file>